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642\Documents\"/>
    </mc:Choice>
  </mc:AlternateContent>
  <xr:revisionPtr revIDLastSave="0" documentId="13_ncr:1_{6659E6AC-1694-46EF-B9AE-235A584BF657}" xr6:coauthVersionLast="45" xr6:coauthVersionMax="45" xr10:uidLastSave="{00000000-0000-0000-0000-000000000000}"/>
  <bookViews>
    <workbookView xWindow="25725" yWindow="5865" windowWidth="11580" windowHeight="11985" xr2:uid="{B78FB8F7-966D-4B04-86E7-69627A345349}"/>
  </bookViews>
  <sheets>
    <sheet name="Blad1" sheetId="1" r:id="rId1"/>
  </sheets>
  <definedNames>
    <definedName name="_xlnm.Print_Area" localSheetId="0">Blad1!$A$1:$H$48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H41" i="1"/>
  <c r="H30" i="1"/>
  <c r="H26" i="1"/>
  <c r="H25" i="1"/>
  <c r="H24" i="1"/>
  <c r="H23" i="1"/>
  <c r="H22" i="1"/>
  <c r="H21" i="1"/>
  <c r="G21" i="1"/>
  <c r="H20" i="1"/>
  <c r="G20" i="1"/>
  <c r="H19" i="1"/>
  <c r="G18" i="1"/>
  <c r="H18" i="1" s="1"/>
  <c r="G17" i="1"/>
  <c r="H17" i="1" s="1"/>
  <c r="H34" i="1" l="1"/>
  <c r="H42" i="1" s="1"/>
</calcChain>
</file>

<file path=xl/sharedStrings.xml><?xml version="1.0" encoding="utf-8"?>
<sst xmlns="http://schemas.openxmlformats.org/spreadsheetml/2006/main" count="34" uniqueCount="34">
  <si>
    <t>Rendementsberekening</t>
  </si>
  <si>
    <t>Deze berekening is indicatief en biedt u als belegger slechts een globale indruk van de haalbaarheid en het rendement van een belegging. Value-R is niet aansprakelijk voor besluitvorming die louter op deze berekening is gebasseerd.</t>
  </si>
  <si>
    <t>Koopsom belegging</t>
  </si>
  <si>
    <t>Overdrachtsbelasting</t>
  </si>
  <si>
    <t>Notariskosten</t>
  </si>
  <si>
    <t>Servicekosten verhuurder</t>
  </si>
  <si>
    <t>Zakelijke lasten</t>
  </si>
  <si>
    <t>Beheerkosten</t>
  </si>
  <si>
    <t>Verhuurcourtage</t>
  </si>
  <si>
    <t>Mutatieonderhoud</t>
  </si>
  <si>
    <t>Jaarlijks onderhoud</t>
  </si>
  <si>
    <t>Kosten</t>
  </si>
  <si>
    <t>Inkomsten</t>
  </si>
  <si>
    <t>Maandhuur</t>
  </si>
  <si>
    <t>Overige kosten per jaar</t>
  </si>
  <si>
    <t>Uitgangspunten</t>
  </si>
  <si>
    <t>Looptijd huurcontract in maanden</t>
  </si>
  <si>
    <t>Absoluut</t>
  </si>
  <si>
    <t>Per maand</t>
  </si>
  <si>
    <t>Te financieren bedrag</t>
  </si>
  <si>
    <t>Rente</t>
  </si>
  <si>
    <t>Erfpachtcanon per jaar</t>
  </si>
  <si>
    <t>Rendement</t>
  </si>
  <si>
    <t>Bruto aanvangsrendement</t>
  </si>
  <si>
    <t>Netto rendement</t>
  </si>
  <si>
    <t>Looptijd in maanden</t>
  </si>
  <si>
    <t>Financieringskosten lineair</t>
  </si>
  <si>
    <t>Aflossing lineair per maand</t>
  </si>
  <si>
    <t>Totale maandlasten excl aflossing</t>
  </si>
  <si>
    <t>Object:</t>
  </si>
  <si>
    <t>Instructie:</t>
  </si>
  <si>
    <t>Alleen de oranje cellen invullen!</t>
  </si>
  <si>
    <t>Verwachte bezitsperiode in maanden</t>
  </si>
  <si>
    <t>Value-R | 0299 77 23 27 | www.value-r.nl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</si>
</sst>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6" formatCode="_ &quot;€&quot;\ * #,##0_ ;_ &quot;€&quot;\ * \-#,##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2" borderId="1" xfId="1"/>
    <xf numFmtId="9" fontId="1" fillId="2" borderId="1" xfId="1" applyNumberFormat="1"/>
    <xf numFmtId="10" fontId="1" fillId="2" borderId="1" xfId="1" applyNumberFormat="1"/>
    <xf numFmtId="166" fontId="1" fillId="2" borderId="1" xfId="1" applyNumberFormat="1"/>
    <xf numFmtId="166" fontId="0" fillId="0" borderId="0" xfId="0" applyNumberFormat="1"/>
    <xf numFmtId="0" fontId="0" fillId="0" borderId="0" xfId="0" applyFont="1"/>
    <xf numFmtId="44" fontId="0" fillId="0" borderId="0" xfId="0" applyNumberFormat="1"/>
    <xf numFmtId="10" fontId="4" fillId="3" borderId="2" xfId="2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3">
    <cellStyle name="Invoer" xfId="1" builtinId="20"/>
    <cellStyle name="Standaard" xfId="0" builtinId="0"/>
    <cellStyle name="Uitvoer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7</xdr:col>
      <xdr:colOff>530956</xdr:colOff>
      <xdr:row>4</xdr:row>
      <xdr:rowOff>247704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780699-C27A-4363-A8E1-5F22BF42D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464906" cy="91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B4E4-4649-4C12-A9DF-040990623C3D}">
  <dimension ref="A5:I48"/>
  <sheetViews>
    <sheetView showGridLines="0" tabSelected="1" zoomScaleNormal="100" zoomScaleSheetLayoutView="100" workbookViewId="0">
      <selection activeCell="J42" sqref="J42"/>
    </sheetView>
  </sheetViews>
  <sheetFormatPr defaultRowHeight="15" x14ac:dyDescent="0.25"/>
  <cols>
    <col min="5" max="5" width="12.42578125" bestFit="1" customWidth="1"/>
    <col min="7" max="7" width="11.42578125" bestFit="1" customWidth="1"/>
    <col min="8" max="8" width="9.85546875" customWidth="1"/>
  </cols>
  <sheetData>
    <row r="5" spans="1:8" ht="37.5" customHeight="1" x14ac:dyDescent="0.35">
      <c r="A5" s="12" t="s">
        <v>0</v>
      </c>
      <c r="F5" t="s">
        <v>30</v>
      </c>
    </row>
    <row r="6" spans="1:8" ht="16.5" customHeight="1" thickBot="1" x14ac:dyDescent="0.4">
      <c r="A6" s="12"/>
      <c r="F6" t="s">
        <v>31</v>
      </c>
    </row>
    <row r="7" spans="1:8" ht="16.5" customHeight="1" thickBot="1" x14ac:dyDescent="0.35">
      <c r="A7" s="11" t="s">
        <v>29</v>
      </c>
      <c r="B7" s="14"/>
      <c r="C7" s="15"/>
      <c r="D7" s="15"/>
      <c r="E7" s="16"/>
    </row>
    <row r="8" spans="1:8" ht="16.5" customHeight="1" x14ac:dyDescent="0.35">
      <c r="A8" s="12"/>
    </row>
    <row r="10" spans="1:8" x14ac:dyDescent="0.25">
      <c r="A10" s="1" t="s">
        <v>15</v>
      </c>
    </row>
    <row r="11" spans="1:8" x14ac:dyDescent="0.25">
      <c r="A11" t="s">
        <v>16</v>
      </c>
      <c r="E11" s="3">
        <v>60</v>
      </c>
    </row>
    <row r="12" spans="1:8" x14ac:dyDescent="0.25">
      <c r="A12" s="8" t="s">
        <v>32</v>
      </c>
      <c r="E12" s="3">
        <v>360</v>
      </c>
    </row>
    <row r="13" spans="1:8" x14ac:dyDescent="0.25">
      <c r="A13" t="s">
        <v>2</v>
      </c>
      <c r="E13" s="6">
        <v>250000</v>
      </c>
    </row>
    <row r="16" spans="1:8" x14ac:dyDescent="0.25">
      <c r="A16" s="1" t="s">
        <v>11</v>
      </c>
      <c r="G16" s="1" t="s">
        <v>17</v>
      </c>
      <c r="H16" s="1" t="s">
        <v>18</v>
      </c>
    </row>
    <row r="17" spans="1:8" x14ac:dyDescent="0.25">
      <c r="A17" t="s">
        <v>3</v>
      </c>
      <c r="E17" s="4">
        <v>0.08</v>
      </c>
      <c r="G17" s="7">
        <f>E13*E17</f>
        <v>20000</v>
      </c>
      <c r="H17" s="9">
        <f>G17/E12</f>
        <v>55.555555555555557</v>
      </c>
    </row>
    <row r="18" spans="1:8" x14ac:dyDescent="0.25">
      <c r="A18" t="s">
        <v>4</v>
      </c>
      <c r="E18" s="6">
        <v>1500</v>
      </c>
      <c r="G18" s="7">
        <f>E18</f>
        <v>1500</v>
      </c>
      <c r="H18" s="9">
        <f>G18/E12</f>
        <v>4.166666666666667</v>
      </c>
    </row>
    <row r="19" spans="1:8" x14ac:dyDescent="0.25">
      <c r="A19" t="s">
        <v>7</v>
      </c>
      <c r="E19" s="4">
        <v>0.04</v>
      </c>
      <c r="G19" s="7"/>
      <c r="H19" s="9">
        <f>E19*E37</f>
        <v>54</v>
      </c>
    </row>
    <row r="20" spans="1:8" x14ac:dyDescent="0.25">
      <c r="A20" t="s">
        <v>8</v>
      </c>
      <c r="E20" s="6">
        <v>1000</v>
      </c>
      <c r="G20" s="7">
        <f>E20</f>
        <v>1000</v>
      </c>
      <c r="H20" s="9">
        <f>E20/E11</f>
        <v>16.666666666666668</v>
      </c>
    </row>
    <row r="21" spans="1:8" x14ac:dyDescent="0.25">
      <c r="A21" t="s">
        <v>9</v>
      </c>
      <c r="E21" s="6">
        <v>1500</v>
      </c>
      <c r="G21" s="7">
        <f>E21</f>
        <v>1500</v>
      </c>
      <c r="H21" s="9">
        <f>E21/E11</f>
        <v>25</v>
      </c>
    </row>
    <row r="22" spans="1:8" x14ac:dyDescent="0.25">
      <c r="A22" t="s">
        <v>10</v>
      </c>
      <c r="E22" s="6">
        <v>250</v>
      </c>
      <c r="G22" s="7"/>
      <c r="H22" s="9">
        <f>E22/12</f>
        <v>20.833333333333332</v>
      </c>
    </row>
    <row r="23" spans="1:8" x14ac:dyDescent="0.25">
      <c r="A23" t="s">
        <v>5</v>
      </c>
      <c r="E23" s="6">
        <v>50</v>
      </c>
      <c r="G23" s="7"/>
      <c r="H23" s="9">
        <f>E23</f>
        <v>50</v>
      </c>
    </row>
    <row r="24" spans="1:8" x14ac:dyDescent="0.25">
      <c r="A24" t="s">
        <v>6</v>
      </c>
      <c r="E24" s="5">
        <v>1.5E-3</v>
      </c>
      <c r="G24" s="7"/>
      <c r="H24" s="9">
        <f>(E24*E13)/12</f>
        <v>31.25</v>
      </c>
    </row>
    <row r="25" spans="1:8" x14ac:dyDescent="0.25">
      <c r="A25" t="s">
        <v>21</v>
      </c>
      <c r="E25" s="6"/>
      <c r="G25" s="7"/>
      <c r="H25" s="9">
        <f>E25/12</f>
        <v>0</v>
      </c>
    </row>
    <row r="26" spans="1:8" x14ac:dyDescent="0.25">
      <c r="A26" t="s">
        <v>14</v>
      </c>
      <c r="E26" s="6"/>
      <c r="G26" s="7"/>
      <c r="H26" s="9">
        <f>E26/12</f>
        <v>0</v>
      </c>
    </row>
    <row r="27" spans="1:8" x14ac:dyDescent="0.25">
      <c r="H27" s="9"/>
    </row>
    <row r="28" spans="1:8" x14ac:dyDescent="0.25">
      <c r="A28" s="1" t="s">
        <v>26</v>
      </c>
      <c r="H28" s="9"/>
    </row>
    <row r="29" spans="1:8" x14ac:dyDescent="0.25">
      <c r="A29" t="s">
        <v>19</v>
      </c>
      <c r="E29" s="6">
        <v>200000</v>
      </c>
      <c r="H29" s="9"/>
    </row>
    <row r="30" spans="1:8" x14ac:dyDescent="0.25">
      <c r="A30" t="s">
        <v>20</v>
      </c>
      <c r="E30" s="5">
        <v>2.5000000000000001E-2</v>
      </c>
      <c r="H30" s="9">
        <f>(E29*E30)/12</f>
        <v>416.66666666666669</v>
      </c>
    </row>
    <row r="31" spans="1:8" x14ac:dyDescent="0.25">
      <c r="A31" t="s">
        <v>25</v>
      </c>
      <c r="E31" s="3">
        <v>360</v>
      </c>
      <c r="H31" s="9"/>
    </row>
    <row r="32" spans="1:8" x14ac:dyDescent="0.25">
      <c r="A32" t="s">
        <v>27</v>
      </c>
      <c r="G32" s="7">
        <f>E29/E31</f>
        <v>555.55555555555554</v>
      </c>
      <c r="H32" s="9"/>
    </row>
    <row r="33" spans="1:9" x14ac:dyDescent="0.25">
      <c r="H33" s="9"/>
    </row>
    <row r="34" spans="1:9" x14ac:dyDescent="0.25">
      <c r="A34" s="1" t="s">
        <v>28</v>
      </c>
      <c r="H34" s="9">
        <f>SUM(H17:H33)</f>
        <v>674.13888888888891</v>
      </c>
    </row>
    <row r="36" spans="1:9" x14ac:dyDescent="0.25">
      <c r="A36" s="1" t="s">
        <v>12</v>
      </c>
    </row>
    <row r="37" spans="1:9" x14ac:dyDescent="0.25">
      <c r="A37" t="s">
        <v>13</v>
      </c>
      <c r="E37" s="6">
        <v>1350</v>
      </c>
    </row>
    <row r="40" spans="1:9" x14ac:dyDescent="0.25">
      <c r="A40" s="1" t="s">
        <v>22</v>
      </c>
    </row>
    <row r="41" spans="1:9" ht="18.75" x14ac:dyDescent="0.3">
      <c r="A41" t="s">
        <v>23</v>
      </c>
      <c r="H41" s="10">
        <f>((E37*12)/E13)</f>
        <v>6.4799999999999996E-2</v>
      </c>
    </row>
    <row r="42" spans="1:9" ht="18.75" x14ac:dyDescent="0.3">
      <c r="A42" t="s">
        <v>24</v>
      </c>
      <c r="H42" s="10">
        <f>((E37*12)-(H34*12))/E13</f>
        <v>3.2441333333333329E-2</v>
      </c>
    </row>
    <row r="44" spans="1:9" x14ac:dyDescent="0.25">
      <c r="C44" t="s">
        <v>33</v>
      </c>
    </row>
    <row r="46" spans="1:9" ht="15" customHeight="1" x14ac:dyDescent="0.25">
      <c r="A46" s="13" t="s">
        <v>1</v>
      </c>
      <c r="B46" s="13"/>
      <c r="C46" s="13"/>
      <c r="D46" s="13"/>
      <c r="E46" s="13"/>
      <c r="F46" s="13"/>
      <c r="G46" s="13"/>
      <c r="H46" s="13"/>
      <c r="I46" s="2"/>
    </row>
    <row r="47" spans="1:9" ht="15" customHeight="1" x14ac:dyDescent="0.25">
      <c r="A47" s="13"/>
      <c r="B47" s="13"/>
      <c r="C47" s="13"/>
      <c r="D47" s="13"/>
      <c r="E47" s="13"/>
      <c r="F47" s="13"/>
      <c r="G47" s="13"/>
      <c r="H47" s="13"/>
      <c r="I47" s="2"/>
    </row>
    <row r="48" spans="1:9" x14ac:dyDescent="0.25">
      <c r="A48" s="13"/>
      <c r="B48" s="13"/>
      <c r="C48" s="13"/>
      <c r="D48" s="13"/>
      <c r="E48" s="13"/>
      <c r="F48" s="13"/>
      <c r="G48" s="13"/>
      <c r="H48" s="13"/>
      <c r="I48" s="2"/>
    </row>
  </sheetData>
  <protectedRanges>
    <protectedRange algorithmName="SHA-512" hashValue="dhSqc0ZeFBQB+/xV0+HiGA0wHAZUmPNaTX11QKpLu0d+EGOgq71kO4YfSX3vGS8oek+qdJWlTlIxHyOTOW1opg==" saltValue="+yBYi/uclv89zf8VLVEx4Q==" spinCount="100000" sqref="A46:H50 A1:D37 A1:H10 C44 F2:G37 H2:H28 H30:H37 A38:B45 E38:H45 C38:D43 C45:D45" name="wachtwoordisaanpassen"/>
  </protectedRanges>
  <mergeCells count="1">
    <mergeCell ref="A46:H4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Visser</dc:creator>
  <cp:lastModifiedBy>Randy Visser</cp:lastModifiedBy>
  <dcterms:created xsi:type="dcterms:W3CDTF">2020-12-08T10:10:46Z</dcterms:created>
  <dcterms:modified xsi:type="dcterms:W3CDTF">2020-12-08T10:57:12Z</dcterms:modified>
</cp:coreProperties>
</file>